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60" tabRatio="955" activeTab="0"/>
  </bookViews>
  <sheets>
    <sheet name="Főösszesítő" sheetId="1" r:id="rId1"/>
    <sheet name="Villanyszerelési munkák" sheetId="2" r:id="rId2"/>
    <sheet name="Lámpatestek, fényforrások" sheetId="3" r:id="rId3"/>
    <sheet name="Mérnöki szolgáltatások" sheetId="4" r:id="rId4"/>
  </sheets>
  <definedNames>
    <definedName name="_xlnm.Print_Titles" localSheetId="2">'Lámpatestek, fényforrások'!$1:$2</definedName>
    <definedName name="_xlnm.Print_Titles" localSheetId="3">'Mérnöki szolgáltatások'!$1:$2</definedName>
    <definedName name="_xlnm.Print_Titles" localSheetId="1">'Villanyszerelési munkák'!$1:$2</definedName>
    <definedName name="_xlnm.Print_Area" localSheetId="0">'Főösszesítő'!$A$1:$E$29</definedName>
    <definedName name="_xlnm.Print_Area" localSheetId="2">'Lámpatestek, fényforrások'!$A$1:$I$20</definedName>
    <definedName name="_xlnm.Print_Area" localSheetId="3">'Mérnöki szolgáltatások'!$A$1:$H$13</definedName>
    <definedName name="_xlnm.Print_Area" localSheetId="1">'Villanyszerelési munkák'!$A$1:$H$33</definedName>
  </definedNames>
  <calcPr fullCalcOnLoad="1"/>
</workbook>
</file>

<file path=xl/sharedStrings.xml><?xml version="1.0" encoding="utf-8"?>
<sst xmlns="http://schemas.openxmlformats.org/spreadsheetml/2006/main" count="178" uniqueCount="119">
  <si>
    <t>Erős- és gyengeáramú kábeltartók,védőcsövek</t>
  </si>
  <si>
    <t>Szerelvények, installáció, egyéb tételek</t>
  </si>
  <si>
    <t>fm</t>
  </si>
  <si>
    <t>1.4.1</t>
  </si>
  <si>
    <t>1.3.1</t>
  </si>
  <si>
    <t>kszl</t>
  </si>
  <si>
    <t>Kezelőszemélyzet oktatása</t>
  </si>
  <si>
    <t>Villanyszerelési munkák</t>
  </si>
  <si>
    <t>Mérnöki szolgáltatások</t>
  </si>
  <si>
    <t>Villanyszerelési munkák összesen:</t>
  </si>
  <si>
    <t>Mérnöki szolgáltatások összesen:</t>
  </si>
  <si>
    <t>1.</t>
  </si>
  <si>
    <t>2.</t>
  </si>
  <si>
    <t>1.1</t>
  </si>
  <si>
    <t>1.3</t>
  </si>
  <si>
    <t>1.4</t>
  </si>
  <si>
    <t>2.1</t>
  </si>
  <si>
    <t>ANYAG+DÍJ</t>
  </si>
  <si>
    <t>anyag</t>
  </si>
  <si>
    <t>díj</t>
  </si>
  <si>
    <t>EGYSÉGÁR</t>
  </si>
  <si>
    <t>VÁLLALÁSI ÁR</t>
  </si>
  <si>
    <t>MUNKANEM</t>
  </si>
  <si>
    <t>ANYAGÁR</t>
  </si>
  <si>
    <t>DÍJ</t>
  </si>
  <si>
    <t>MEGNEVEZÉS</t>
  </si>
  <si>
    <t>db</t>
  </si>
  <si>
    <t>ÖSSZESEN</t>
  </si>
  <si>
    <t>Bruttóérték</t>
  </si>
  <si>
    <t>Sorszám</t>
  </si>
  <si>
    <t>2.1.1</t>
  </si>
  <si>
    <t>2.1.2</t>
  </si>
  <si>
    <t>2.1.3</t>
  </si>
  <si>
    <t>2.1.4</t>
  </si>
  <si>
    <t>2.1.5</t>
  </si>
  <si>
    <t>1.1.1</t>
  </si>
  <si>
    <t>1.1.2</t>
  </si>
  <si>
    <t>1.1.5</t>
  </si>
  <si>
    <t>Mennyiség</t>
  </si>
  <si>
    <t>Mennyiség
egység</t>
  </si>
  <si>
    <t>ÁFA(27%)</t>
  </si>
  <si>
    <t>1.2</t>
  </si>
  <si>
    <t>1.2.1</t>
  </si>
  <si>
    <t>1.3.2</t>
  </si>
  <si>
    <t>1.3.3</t>
  </si>
  <si>
    <t>1.3.4</t>
  </si>
  <si>
    <t>Lámpatestek + fényforrások ára összesen:</t>
  </si>
  <si>
    <t>Lámpatestek, fényforrások</t>
  </si>
  <si>
    <t>3.</t>
  </si>
  <si>
    <t xml:space="preserve">Érintésvédelmi mérések jegyzőkönyvvel </t>
  </si>
  <si>
    <t>1.1.3</t>
  </si>
  <si>
    <t>1.1.4</t>
  </si>
  <si>
    <t>Erősáramú erőátviteli kábelek, kábelszerű vezetékek</t>
  </si>
  <si>
    <t>1.4.2</t>
  </si>
  <si>
    <t>ANYAG KIÍRÁS</t>
  </si>
  <si>
    <t xml:space="preserve">A költségvetés kiírás a műszaki leírással és a vonatkozó tevlapokkal együtt érvényes! </t>
  </si>
  <si>
    <t>Elosztók</t>
  </si>
  <si>
    <t>1.1.6</t>
  </si>
  <si>
    <t>1.1.7</t>
  </si>
  <si>
    <t>1.3.5</t>
  </si>
  <si>
    <t>1.3.6</t>
  </si>
  <si>
    <t>1.3.7</t>
  </si>
  <si>
    <t>Helyszíni művezetés</t>
  </si>
  <si>
    <t>mérési jegyzőkönyvek készítése</t>
  </si>
  <si>
    <t>1.2.2</t>
  </si>
  <si>
    <t>3.1</t>
  </si>
  <si>
    <t>3.2</t>
  </si>
  <si>
    <t>3.3</t>
  </si>
  <si>
    <t>3.4</t>
  </si>
  <si>
    <t>3.5</t>
  </si>
  <si>
    <t>3.6</t>
  </si>
  <si>
    <t>3.7</t>
  </si>
  <si>
    <t xml:space="preserve">Megvalósulási tervek elkészítése </t>
  </si>
  <si>
    <t>Kiviteli műhelytervek, gyártmánytervek elkészítése</t>
  </si>
  <si>
    <t>megvilágítás mérések, jegyzőkönyv készítéssel</t>
  </si>
  <si>
    <t>Kiviteli terv</t>
  </si>
  <si>
    <t>A tervdokumentációban példaként szereplő gyártók, gyártmányok, típusok referenciául szolgálnak, helyettük más, azzal egyenértékű (méretű, azonos műszaki adatokkal rendelkező, azonos minőségű, hasonló magyarországi referenciákkal bíró, szervíz- és alkatrészellátás tekintetében azonos, a kiviteli dokumentáció más részeivel összhangban lévő, azokhoz illeszkedő) eszközök, berendezések, szerelvények, anyagok, készülékek felhasználhatók, beépíthetők és betervezhetők a gyártmány tervek készítése során. A betervezendő berendezések műszaki megfelelősségét gyártói specifikációs adatlapokkal igazolni kell.</t>
  </si>
  <si>
    <r>
      <t>NYY-J 5x2,5 mm</t>
    </r>
    <r>
      <rPr>
        <vertAlign val="superscript"/>
        <sz val="11"/>
        <color indexed="8"/>
        <rFont val="Arial Narrow"/>
        <family val="2"/>
      </rPr>
      <t>2</t>
    </r>
  </si>
  <si>
    <r>
      <t>NYY-J 5x10 mm</t>
    </r>
    <r>
      <rPr>
        <vertAlign val="superscript"/>
        <sz val="11"/>
        <color indexed="8"/>
        <rFont val="Arial Narrow"/>
        <family val="2"/>
      </rPr>
      <t>2</t>
    </r>
  </si>
  <si>
    <t>A kiírásban szereplő tételek beárazásakor az egységárban szerepeltetni kell minden olyan segéd és főanyagot amely az adottt tétel elkészítéséhez szükséges. Minden tételnél figyelembe kell venni a gyártás, szállítás és szerelés költségeit. Csak első osztályú anyag kerülhet beépítésre!</t>
  </si>
  <si>
    <r>
      <t>NYY-J 5x4 mm</t>
    </r>
    <r>
      <rPr>
        <vertAlign val="superscript"/>
        <sz val="11"/>
        <color indexed="8"/>
        <rFont val="Arial Narrow"/>
        <family val="2"/>
      </rPr>
      <t>2</t>
    </r>
  </si>
  <si>
    <t>Mérnöki szolgáltatások és kiegészítő tételek</t>
  </si>
  <si>
    <t>ideiglenes energiavételezés építkezés idejére</t>
  </si>
  <si>
    <t>1.3.8</t>
  </si>
  <si>
    <t>1.3.9</t>
  </si>
  <si>
    <r>
      <t>NYY-J 5x25 mm</t>
    </r>
    <r>
      <rPr>
        <vertAlign val="superscript"/>
        <sz val="11"/>
        <color indexed="8"/>
        <rFont val="Arial Narrow"/>
        <family val="2"/>
      </rPr>
      <t>2</t>
    </r>
  </si>
  <si>
    <t xml:space="preserve">Energia-ellátás, világítás, dug.alj.hálózatok, elosztó </t>
  </si>
  <si>
    <t>2023 március</t>
  </si>
  <si>
    <t>NYM-J 3x2,5</t>
  </si>
  <si>
    <t xml:space="preserve">IIp+F csapfedeles dug.aljzat </t>
  </si>
  <si>
    <t xml:space="preserve">kettős IIp+F csapfedeles dug.aljzat </t>
  </si>
  <si>
    <t>IF</t>
  </si>
  <si>
    <t>Nagytarcsa, Táncsics Mihály Művelődési Ház</t>
  </si>
  <si>
    <t>2142 Nagytarcsa, Rákóczi u. 35.</t>
  </si>
  <si>
    <t>DN140B PSU D 162 WR LED10S/840 NO</t>
  </si>
  <si>
    <t>RC132V G5 PSU W60L60 NOC 36S/840 NO</t>
  </si>
  <si>
    <t>BN126C PSU L1200 LED25S/840 NO</t>
  </si>
  <si>
    <t>WT120C G2 L1200 LED40S/NO</t>
  </si>
  <si>
    <t>TILKA textilkábelen, retró búrás lpt</t>
  </si>
  <si>
    <t xml:space="preserve">Kijáratmutató lámpa egyedi akkumulátoros, INOTEC BNP 1013 SV/B LED1-8/D 6500K </t>
  </si>
  <si>
    <t>INOTEC BN2130 SV/BLED 1-8/D 6500K</t>
  </si>
  <si>
    <t>BN6204 SV/B LED 1-8/D 6500K</t>
  </si>
  <si>
    <t>2.1.6</t>
  </si>
  <si>
    <t>2.1.7</t>
  </si>
  <si>
    <t>2.1.8</t>
  </si>
  <si>
    <r>
      <t>Erősáramú erőátviteli kábel rézvezetővel, PVC szigeteléssel, tartószerkezeten szerelve, védőcsőbe húzva.
NYM-J 3x1,5 mm</t>
    </r>
    <r>
      <rPr>
        <vertAlign val="superscript"/>
        <sz val="11"/>
        <rFont val="Arial Narrow"/>
        <family val="2"/>
      </rPr>
      <t>2</t>
    </r>
  </si>
  <si>
    <t>MÜ III védőcső  13,5 mm</t>
  </si>
  <si>
    <t>MÜ III védőcső  16 mm</t>
  </si>
  <si>
    <t>2 pólusú világítás kapcs.csapfedeles,</t>
  </si>
  <si>
    <t>süllyesztett váltó kapcs.</t>
  </si>
  <si>
    <t>2 pólusú süllyesztett világítási kapcsoló</t>
  </si>
  <si>
    <t>GK20 T303KL1 3 P, IP65 leválasztó kapcs.</t>
  </si>
  <si>
    <t>Rendezvény dug.alj. 32 A 5 pólusú</t>
  </si>
  <si>
    <t xml:space="preserve">EPH hálózatba történő bekötés, szabványos csavaros szorítókkal, rézvezetékkel </t>
  </si>
  <si>
    <t>EF jelű elosztó, készreszerelve, helyszínen bekötve, elvi kapcsolás szerinti készülékekkel</t>
  </si>
  <si>
    <t>E1 készreszerelve, lepróbálva, helyszínen bekötve, elvi kapcsolás szerinti készülékekkel</t>
  </si>
  <si>
    <t>B</t>
  </si>
  <si>
    <t>B1</t>
  </si>
  <si>
    <r>
      <t>NYM-O 2x1,5 mm</t>
    </r>
    <r>
      <rPr>
        <vertAlign val="superscript"/>
        <sz val="11"/>
        <color indexed="8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</si>
</sst>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</numFmts>
  <fonts count="65">
    <font>
      <sz val="12"/>
      <name val="Times New Roman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sz val="16"/>
      <name val="Arial Narrow"/>
      <family val="2"/>
    </font>
    <font>
      <u val="single"/>
      <sz val="11"/>
      <name val="Arial Narrow"/>
      <family val="2"/>
    </font>
    <font>
      <sz val="10"/>
      <name val="MS Sans Serif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 tint="0.15000000596046448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4" fillId="0" borderId="0">
      <alignment vertical="top"/>
      <protection/>
    </xf>
    <xf numFmtId="0" fontId="28" fillId="0" borderId="0">
      <alignment/>
      <protection/>
    </xf>
    <xf numFmtId="0" fontId="46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25" fillId="0" borderId="0">
      <alignment/>
      <protection/>
    </xf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0" fontId="13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 vertical="top"/>
    </xf>
    <xf numFmtId="166" fontId="13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wrapText="1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13" fillId="0" borderId="0" xfId="0" applyFont="1" applyFill="1" applyAlignment="1">
      <alignment wrapText="1"/>
    </xf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14" fontId="2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wrapText="1"/>
    </xf>
    <xf numFmtId="0" fontId="9" fillId="0" borderId="10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NumberFormat="1" applyFont="1" applyFill="1" applyBorder="1" applyAlignment="1" applyProtection="1">
      <alignment horizontal="right" wrapText="1"/>
      <protection locked="0"/>
    </xf>
    <xf numFmtId="49" fontId="23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>
      <alignment horizontal="center" vertical="center" wrapText="1"/>
    </xf>
    <xf numFmtId="49" fontId="26" fillId="0" borderId="0" xfId="54" applyNumberFormat="1" applyFont="1" applyAlignment="1">
      <alignment horizontal="left" vertical="center"/>
      <protection/>
    </xf>
    <xf numFmtId="0" fontId="26" fillId="0" borderId="0" xfId="54" applyFont="1" applyFill="1" applyBorder="1" applyAlignment="1">
      <alignment/>
      <protection/>
    </xf>
    <xf numFmtId="3" fontId="26" fillId="0" borderId="0" xfId="54" applyNumberFormat="1" applyFont="1" applyBorder="1" applyAlignment="1">
      <alignment horizontal="right"/>
      <protection/>
    </xf>
    <xf numFmtId="0" fontId="26" fillId="0" borderId="0" xfId="54" applyFont="1" applyAlignment="1">
      <alignment horizontal="right"/>
      <protection/>
    </xf>
    <xf numFmtId="49" fontId="9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8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166" fontId="1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3" fillId="0" borderId="0" xfId="0" applyNumberFormat="1" applyFont="1" applyFill="1" applyAlignment="1">
      <alignment horizontal="justify" wrapText="1"/>
    </xf>
    <xf numFmtId="0" fontId="27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64" fillId="0" borderId="14" xfId="56" applyFont="1" applyBorder="1" applyAlignment="1">
      <alignment vertical="center" wrapText="1"/>
      <protection/>
    </xf>
    <xf numFmtId="49" fontId="26" fillId="0" borderId="0" xfId="54" applyNumberFormat="1" applyFont="1" applyFill="1" applyAlignment="1">
      <alignment vertical="center" wrapText="1"/>
      <protection/>
    </xf>
    <xf numFmtId="0" fontId="64" fillId="0" borderId="0" xfId="56" applyFont="1" applyBorder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right" wrapText="1"/>
      <protection locked="0"/>
    </xf>
    <xf numFmtId="0" fontId="11" fillId="0" borderId="18" xfId="0" applyFont="1" applyFill="1" applyBorder="1" applyAlignment="1">
      <alignment horizontal="right" wrapText="1"/>
    </xf>
    <xf numFmtId="0" fontId="9" fillId="0" borderId="0" xfId="0" applyFont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tandard_020 PL 2004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zoomScaleSheetLayoutView="90" workbookViewId="0" topLeftCell="A12">
      <selection activeCell="D35" sqref="D35"/>
    </sheetView>
  </sheetViews>
  <sheetFormatPr defaultColWidth="8.796875" defaultRowHeight="15"/>
  <cols>
    <col min="1" max="1" width="6.19921875" style="0" customWidth="1"/>
    <col min="2" max="2" width="28.09765625" style="0" customWidth="1"/>
    <col min="3" max="3" width="14.19921875" style="0" customWidth="1"/>
    <col min="4" max="4" width="12.69921875" style="0" customWidth="1"/>
    <col min="5" max="5" width="18.3984375" style="0" customWidth="1"/>
    <col min="6" max="10" width="9" style="0" hidden="1" customWidth="1"/>
  </cols>
  <sheetData>
    <row r="1" spans="1:9" ht="18">
      <c r="A1" s="119"/>
      <c r="B1" s="118"/>
      <c r="C1" s="118"/>
      <c r="D1" s="118"/>
      <c r="E1" s="118"/>
      <c r="F1" s="5"/>
      <c r="G1" s="5"/>
      <c r="H1" s="5"/>
      <c r="I1" s="5"/>
    </row>
    <row r="2" spans="1:9" ht="18">
      <c r="A2" s="30"/>
      <c r="B2" s="31"/>
      <c r="C2" s="31"/>
      <c r="D2" s="31"/>
      <c r="E2" s="31"/>
      <c r="F2" s="5"/>
      <c r="G2" s="5"/>
      <c r="H2" s="5"/>
      <c r="I2" s="5"/>
    </row>
    <row r="3" spans="1:9" s="110" customFormat="1" ht="20.25">
      <c r="A3" s="127" t="s">
        <v>92</v>
      </c>
      <c r="B3" s="128"/>
      <c r="C3" s="128"/>
      <c r="D3" s="128"/>
      <c r="E3" s="128"/>
      <c r="F3" s="109"/>
      <c r="G3" s="109"/>
      <c r="H3" s="109"/>
      <c r="I3" s="109"/>
    </row>
    <row r="4" spans="1:9" s="8" customFormat="1" ht="18.75">
      <c r="A4" s="117" t="s">
        <v>93</v>
      </c>
      <c r="B4" s="118"/>
      <c r="C4" s="118"/>
      <c r="D4" s="118"/>
      <c r="E4" s="118"/>
      <c r="F4" s="7"/>
      <c r="G4" s="7"/>
      <c r="H4" s="7"/>
      <c r="I4" s="7"/>
    </row>
    <row r="5" spans="1:9" s="8" customFormat="1" ht="18.75">
      <c r="A5" s="30"/>
      <c r="B5" s="31"/>
      <c r="C5" s="31"/>
      <c r="D5" s="31"/>
      <c r="E5" s="31"/>
      <c r="F5" s="7"/>
      <c r="G5" s="7"/>
      <c r="H5" s="7"/>
      <c r="I5" s="7"/>
    </row>
    <row r="6" spans="1:9" s="8" customFormat="1" ht="18.75">
      <c r="A6" s="126" t="s">
        <v>86</v>
      </c>
      <c r="B6" s="126"/>
      <c r="C6" s="126"/>
      <c r="D6" s="126"/>
      <c r="E6" s="126"/>
      <c r="F6" s="7"/>
      <c r="G6" s="7"/>
      <c r="H6" s="7"/>
      <c r="I6" s="7"/>
    </row>
    <row r="7" spans="1:9" s="8" customFormat="1" ht="18.75">
      <c r="A7" s="119" t="s">
        <v>75</v>
      </c>
      <c r="B7" s="119"/>
      <c r="C7" s="119"/>
      <c r="D7" s="119"/>
      <c r="E7" s="119"/>
      <c r="F7" s="7"/>
      <c r="G7" s="7"/>
      <c r="H7" s="7"/>
      <c r="I7" s="7"/>
    </row>
    <row r="8" spans="1:9" s="8" customFormat="1" ht="18.75">
      <c r="A8" s="119"/>
      <c r="B8" s="119"/>
      <c r="C8" s="119"/>
      <c r="D8" s="119"/>
      <c r="E8" s="119"/>
      <c r="F8" s="7"/>
      <c r="G8" s="7"/>
      <c r="H8" s="7"/>
      <c r="I8" s="7"/>
    </row>
    <row r="9" spans="1:9" s="70" customFormat="1" ht="20.25">
      <c r="A9" s="127" t="s">
        <v>54</v>
      </c>
      <c r="B9" s="127"/>
      <c r="C9" s="127"/>
      <c r="D9" s="127"/>
      <c r="E9" s="127"/>
      <c r="F9" s="108"/>
      <c r="G9" s="108"/>
      <c r="H9" s="108"/>
      <c r="I9" s="108"/>
    </row>
    <row r="10" spans="1:9" ht="20.25">
      <c r="A10" s="32"/>
      <c r="B10" s="32"/>
      <c r="C10" s="32"/>
      <c r="D10" s="32"/>
      <c r="E10" s="32"/>
      <c r="F10" s="9"/>
      <c r="G10" s="9"/>
      <c r="H10" s="9"/>
      <c r="I10" s="9"/>
    </row>
    <row r="11" spans="1:10" ht="42" customHeight="1">
      <c r="A11" s="120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ht="15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9" ht="146.25" customHeight="1">
      <c r="A13" s="122" t="s">
        <v>76</v>
      </c>
      <c r="B13" s="122"/>
      <c r="C13" s="122"/>
      <c r="D13" s="122"/>
      <c r="E13" s="122"/>
      <c r="F13" s="9"/>
      <c r="G13" s="9"/>
      <c r="H13" s="9"/>
      <c r="I13" s="9"/>
    </row>
    <row r="14" spans="1:5" ht="31.5" customHeight="1">
      <c r="A14" s="123" t="s">
        <v>55</v>
      </c>
      <c r="B14" s="124"/>
      <c r="C14" s="124"/>
      <c r="D14" s="124"/>
      <c r="E14" s="124"/>
    </row>
    <row r="15" spans="1:5" ht="15.75" customHeight="1">
      <c r="A15" s="125"/>
      <c r="B15" s="125"/>
      <c r="C15" s="125"/>
      <c r="D15" s="125"/>
      <c r="E15" s="125"/>
    </row>
    <row r="16" spans="1:5" ht="15.75">
      <c r="A16" s="33"/>
      <c r="B16" s="34"/>
      <c r="C16" s="35"/>
      <c r="D16" s="36"/>
      <c r="E16" s="35"/>
    </row>
    <row r="17" spans="1:5" s="6" customFormat="1" ht="12.75">
      <c r="A17" s="37"/>
      <c r="B17" s="38" t="s">
        <v>22</v>
      </c>
      <c r="C17" s="39" t="s">
        <v>23</v>
      </c>
      <c r="D17" s="39" t="s">
        <v>24</v>
      </c>
      <c r="E17" s="39" t="s">
        <v>17</v>
      </c>
    </row>
    <row r="18" spans="1:5" s="6" customFormat="1" ht="12.75">
      <c r="A18" s="37"/>
      <c r="B18" s="38"/>
      <c r="C18" s="39"/>
      <c r="D18" s="39"/>
      <c r="E18" s="39"/>
    </row>
    <row r="19" spans="1:5" ht="15.75">
      <c r="A19" s="40" t="s">
        <v>11</v>
      </c>
      <c r="B19" s="15" t="s">
        <v>7</v>
      </c>
      <c r="C19" s="41">
        <f>'Villanyszerelési munkák'!G33</f>
        <v>3000366</v>
      </c>
      <c r="D19" s="41">
        <f>'Villanyszerelési munkák'!H33</f>
        <v>2281150</v>
      </c>
      <c r="E19" s="41">
        <f>SUM(C19:D19)</f>
        <v>5281516</v>
      </c>
    </row>
    <row r="20" spans="1:5" ht="15.75">
      <c r="A20" s="40" t="s">
        <v>12</v>
      </c>
      <c r="B20" s="15" t="s">
        <v>47</v>
      </c>
      <c r="C20" s="41">
        <f>'Lámpatestek, fényforrások'!H20</f>
        <v>885682</v>
      </c>
      <c r="D20" s="41">
        <f>'Lámpatestek, fényforrások'!I20</f>
        <v>1075000</v>
      </c>
      <c r="E20" s="41">
        <f>SUM(C20:D20)</f>
        <v>1960682</v>
      </c>
    </row>
    <row r="21" spans="1:5" ht="15.75">
      <c r="A21" s="42" t="s">
        <v>48</v>
      </c>
      <c r="B21" s="43" t="s">
        <v>8</v>
      </c>
      <c r="C21" s="41">
        <f>'Mérnöki szolgáltatások'!G13</f>
        <v>50000</v>
      </c>
      <c r="D21" s="41">
        <f>'Mérnöki szolgáltatások'!H13</f>
        <v>600000</v>
      </c>
      <c r="E21" s="41">
        <f>SUM(C21:D21)</f>
        <v>650000</v>
      </c>
    </row>
    <row r="22" spans="1:5" ht="15.75">
      <c r="A22" s="44"/>
      <c r="B22" s="43"/>
      <c r="C22" s="45"/>
      <c r="D22" s="46"/>
      <c r="E22" s="45"/>
    </row>
    <row r="23" spans="1:5" s="70" customFormat="1" ht="15.75">
      <c r="A23" s="105"/>
      <c r="B23" s="106" t="s">
        <v>27</v>
      </c>
      <c r="C23" s="107">
        <f>SUM(C19:C21)</f>
        <v>3936048</v>
      </c>
      <c r="D23" s="107">
        <f>SUM(D19:D21)</f>
        <v>3956150</v>
      </c>
      <c r="E23" s="107">
        <f>SUM(E19:E21)</f>
        <v>7892198</v>
      </c>
    </row>
    <row r="24" spans="1:5" ht="15.75">
      <c r="A24" s="44"/>
      <c r="B24" s="47"/>
      <c r="C24" s="35"/>
      <c r="D24" s="35"/>
      <c r="E24" s="45"/>
    </row>
    <row r="25" spans="1:5" ht="15.75">
      <c r="A25" s="44"/>
      <c r="B25" s="16"/>
      <c r="C25" s="35"/>
      <c r="D25" s="36"/>
      <c r="E25" s="45"/>
    </row>
    <row r="26" spans="1:5" ht="15.75">
      <c r="A26" s="48"/>
      <c r="B26" s="44" t="s">
        <v>40</v>
      </c>
      <c r="C26" s="49"/>
      <c r="D26" s="49"/>
      <c r="E26" s="50">
        <f>E23*0.27</f>
        <v>2130893.46</v>
      </c>
    </row>
    <row r="27" spans="1:5" ht="15.75">
      <c r="A27" s="42"/>
      <c r="B27" s="43" t="s">
        <v>28</v>
      </c>
      <c r="C27" s="41"/>
      <c r="D27" s="41"/>
      <c r="E27" s="41">
        <f>E23+E26</f>
        <v>10023091.46</v>
      </c>
    </row>
    <row r="28" spans="1:5" ht="15.75">
      <c r="A28" s="44"/>
      <c r="B28" s="16"/>
      <c r="C28" s="35"/>
      <c r="D28" s="36"/>
      <c r="E28" s="45"/>
    </row>
    <row r="29" spans="1:5" ht="15.75">
      <c r="A29" s="65" t="s">
        <v>87</v>
      </c>
      <c r="B29" s="60"/>
      <c r="C29" s="35"/>
      <c r="D29" s="36"/>
      <c r="E29" s="45"/>
    </row>
    <row r="32" ht="15.75">
      <c r="B32" s="10"/>
    </row>
  </sheetData>
  <sheetProtection/>
  <mergeCells count="11">
    <mergeCell ref="A1:E1"/>
    <mergeCell ref="A6:E6"/>
    <mergeCell ref="A9:E9"/>
    <mergeCell ref="A3:E3"/>
    <mergeCell ref="A7:E7"/>
    <mergeCell ref="A4:E4"/>
    <mergeCell ref="A8:E8"/>
    <mergeCell ref="A11:J12"/>
    <mergeCell ref="A13:E13"/>
    <mergeCell ref="A14:E14"/>
    <mergeCell ref="A15:E15"/>
  </mergeCells>
  <printOptions/>
  <pageMargins left="0.7874015748031497" right="0.5905511811023623" top="0.8661417322834646" bottom="0.7086614173228347" header="0.31496062992125984" footer="0.31496062992125984"/>
  <pageSetup horizontalDpi="600" verticalDpi="600" orientation="portrait" paperSize="9" scale="94" r:id="rId1"/>
  <headerFooter alignWithMargins="0">
    <oddFooter>&amp;C&amp;P. oldal&amp;RNT_Táncsics_230330_villamos_anyag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67"/>
  <sheetViews>
    <sheetView view="pageLayout" zoomScale="180" zoomScaleSheetLayoutView="100" zoomScalePageLayoutView="180" workbookViewId="0" topLeftCell="B1">
      <selection activeCell="H28" sqref="H28"/>
    </sheetView>
  </sheetViews>
  <sheetFormatPr defaultColWidth="8.796875" defaultRowHeight="15"/>
  <cols>
    <col min="1" max="1" width="8.3984375" style="27" bestFit="1" customWidth="1"/>
    <col min="2" max="2" width="47.8984375" style="28" customWidth="1"/>
    <col min="3" max="3" width="8.5" style="29" customWidth="1"/>
    <col min="4" max="4" width="7.3984375" style="29" bestFit="1" customWidth="1"/>
    <col min="5" max="8" width="9.8984375" style="29" bestFit="1" customWidth="1"/>
  </cols>
  <sheetData>
    <row r="1" spans="1:71" s="4" customFormat="1" ht="16.5" customHeight="1">
      <c r="A1" s="133" t="s">
        <v>29</v>
      </c>
      <c r="B1" s="131" t="s">
        <v>25</v>
      </c>
      <c r="C1" s="135" t="s">
        <v>38</v>
      </c>
      <c r="D1" s="136" t="s">
        <v>39</v>
      </c>
      <c r="E1" s="129" t="s">
        <v>20</v>
      </c>
      <c r="F1" s="129"/>
      <c r="G1" s="129" t="s">
        <v>21</v>
      </c>
      <c r="H1" s="1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7.25" thickBot="1">
      <c r="A2" s="134"/>
      <c r="B2" s="132"/>
      <c r="C2" s="132"/>
      <c r="D2" s="137"/>
      <c r="E2" s="74" t="s">
        <v>18</v>
      </c>
      <c r="F2" s="74" t="s">
        <v>19</v>
      </c>
      <c r="G2" s="74" t="s">
        <v>18</v>
      </c>
      <c r="H2" s="75" t="s">
        <v>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8" s="70" customFormat="1" ht="16.5">
      <c r="A3" s="21" t="s">
        <v>11</v>
      </c>
      <c r="B3" s="102" t="s">
        <v>7</v>
      </c>
      <c r="C3" s="59"/>
      <c r="D3" s="59"/>
      <c r="E3" s="59"/>
      <c r="F3" s="59"/>
      <c r="G3" s="59"/>
      <c r="H3" s="59"/>
    </row>
    <row r="4" spans="1:8" ht="16.5">
      <c r="A4" s="54"/>
      <c r="B4" s="11"/>
      <c r="C4" s="57"/>
      <c r="D4" s="26"/>
      <c r="E4" s="56"/>
      <c r="F4" s="56"/>
      <c r="G4" s="56"/>
      <c r="H4" s="56"/>
    </row>
    <row r="5" spans="1:8" ht="16.5">
      <c r="A5" s="54" t="s">
        <v>13</v>
      </c>
      <c r="B5" s="11" t="s">
        <v>52</v>
      </c>
      <c r="C5" s="57"/>
      <c r="D5" s="26"/>
      <c r="E5" s="56"/>
      <c r="F5" s="56"/>
      <c r="G5" s="56"/>
      <c r="H5" s="56"/>
    </row>
    <row r="6" spans="1:8" ht="51">
      <c r="A6" s="54" t="s">
        <v>35</v>
      </c>
      <c r="B6" s="11" t="s">
        <v>105</v>
      </c>
      <c r="C6" s="63">
        <v>950</v>
      </c>
      <c r="D6" s="13" t="s">
        <v>2</v>
      </c>
      <c r="E6" s="62">
        <v>300</v>
      </c>
      <c r="F6" s="62">
        <v>575</v>
      </c>
      <c r="G6" s="62">
        <f aca="true" t="shared" si="0" ref="G6:G12">C6*E6</f>
        <v>285000</v>
      </c>
      <c r="H6" s="62">
        <f aca="true" t="shared" si="1" ref="H6:H12">C6*F6</f>
        <v>546250</v>
      </c>
    </row>
    <row r="7" spans="1:8" ht="16.5">
      <c r="A7" s="54" t="s">
        <v>36</v>
      </c>
      <c r="B7" s="11" t="s">
        <v>88</v>
      </c>
      <c r="C7" s="29">
        <v>550</v>
      </c>
      <c r="D7" s="13" t="s">
        <v>2</v>
      </c>
      <c r="E7" s="29">
        <v>485</v>
      </c>
      <c r="F7" s="29">
        <v>575</v>
      </c>
      <c r="G7" s="29">
        <f t="shared" si="0"/>
        <v>266750</v>
      </c>
      <c r="H7" s="29">
        <f t="shared" si="1"/>
        <v>316250</v>
      </c>
    </row>
    <row r="8" spans="1:8" ht="18">
      <c r="A8" s="54" t="s">
        <v>50</v>
      </c>
      <c r="B8" s="11" t="s">
        <v>77</v>
      </c>
      <c r="C8" s="57">
        <v>160</v>
      </c>
      <c r="D8" s="26" t="s">
        <v>2</v>
      </c>
      <c r="E8" s="56">
        <v>790</v>
      </c>
      <c r="F8" s="56">
        <v>660</v>
      </c>
      <c r="G8" s="56">
        <f>C8*E8</f>
        <v>126400</v>
      </c>
      <c r="H8" s="56">
        <f>C8*F8</f>
        <v>105600</v>
      </c>
    </row>
    <row r="9" spans="1:8" ht="18">
      <c r="A9" s="54" t="s">
        <v>51</v>
      </c>
      <c r="B9" s="11" t="s">
        <v>80</v>
      </c>
      <c r="C9" s="57">
        <v>50</v>
      </c>
      <c r="D9" s="26" t="s">
        <v>2</v>
      </c>
      <c r="E9" s="56">
        <v>1905</v>
      </c>
      <c r="F9" s="56">
        <v>1650</v>
      </c>
      <c r="G9" s="56">
        <f>C9*E9</f>
        <v>95250</v>
      </c>
      <c r="H9" s="56">
        <f>C9*F9</f>
        <v>82500</v>
      </c>
    </row>
    <row r="10" spans="1:8" ht="18">
      <c r="A10" s="54" t="s">
        <v>37</v>
      </c>
      <c r="B10" s="11" t="s">
        <v>78</v>
      </c>
      <c r="C10" s="57">
        <v>160</v>
      </c>
      <c r="D10" s="26" t="s">
        <v>2</v>
      </c>
      <c r="E10" s="56">
        <v>3818</v>
      </c>
      <c r="F10" s="56">
        <v>1720</v>
      </c>
      <c r="G10" s="56">
        <f t="shared" si="0"/>
        <v>610880</v>
      </c>
      <c r="H10" s="56">
        <f t="shared" si="1"/>
        <v>275200</v>
      </c>
    </row>
    <row r="11" spans="1:8" ht="18">
      <c r="A11" s="54" t="s">
        <v>57</v>
      </c>
      <c r="B11" s="11" t="s">
        <v>85</v>
      </c>
      <c r="C11" s="57">
        <v>50</v>
      </c>
      <c r="D11" s="26" t="s">
        <v>2</v>
      </c>
      <c r="E11" s="56">
        <v>7985</v>
      </c>
      <c r="F11" s="56">
        <v>1720</v>
      </c>
      <c r="G11" s="56">
        <f t="shared" si="0"/>
        <v>399250</v>
      </c>
      <c r="H11" s="56">
        <f t="shared" si="1"/>
        <v>86000</v>
      </c>
    </row>
    <row r="12" spans="1:8" ht="18">
      <c r="A12" s="54" t="s">
        <v>58</v>
      </c>
      <c r="B12" s="11" t="s">
        <v>118</v>
      </c>
      <c r="C12" s="57">
        <v>60</v>
      </c>
      <c r="D12" s="26" t="s">
        <v>2</v>
      </c>
      <c r="E12" s="56">
        <v>260</v>
      </c>
      <c r="F12" s="56">
        <v>575</v>
      </c>
      <c r="G12" s="56">
        <f t="shared" si="0"/>
        <v>15600</v>
      </c>
      <c r="H12" s="56">
        <f t="shared" si="1"/>
        <v>34500</v>
      </c>
    </row>
    <row r="13" spans="1:8" s="70" customFormat="1" ht="16.5">
      <c r="A13" s="54"/>
      <c r="B13" s="71"/>
      <c r="C13" s="58"/>
      <c r="D13" s="72"/>
      <c r="E13" s="73"/>
      <c r="F13" s="73"/>
      <c r="G13" s="73"/>
      <c r="H13" s="73"/>
    </row>
    <row r="14" spans="1:8" s="53" customFormat="1" ht="16.5">
      <c r="A14" s="54" t="s">
        <v>41</v>
      </c>
      <c r="B14" s="52" t="s">
        <v>0</v>
      </c>
      <c r="C14" s="57"/>
      <c r="D14" s="26"/>
      <c r="E14" s="56"/>
      <c r="F14" s="56"/>
      <c r="G14" s="56"/>
      <c r="H14" s="56"/>
    </row>
    <row r="15" spans="1:8" ht="16.5">
      <c r="A15" s="54" t="s">
        <v>42</v>
      </c>
      <c r="B15" s="11" t="s">
        <v>106</v>
      </c>
      <c r="C15" s="57">
        <v>300</v>
      </c>
      <c r="D15" s="26" t="s">
        <v>2</v>
      </c>
      <c r="E15" s="56">
        <v>100</v>
      </c>
      <c r="F15" s="56">
        <v>700</v>
      </c>
      <c r="G15" s="56">
        <f>C15*E15</f>
        <v>30000</v>
      </c>
      <c r="H15" s="56">
        <f>C15*F15</f>
        <v>210000</v>
      </c>
    </row>
    <row r="16" spans="1:8" ht="16.5">
      <c r="A16" s="54" t="s">
        <v>64</v>
      </c>
      <c r="B16" s="11" t="s">
        <v>107</v>
      </c>
      <c r="C16" s="57">
        <v>100</v>
      </c>
      <c r="D16" s="26" t="s">
        <v>2</v>
      </c>
      <c r="E16" s="56">
        <v>115</v>
      </c>
      <c r="F16" s="56">
        <v>700</v>
      </c>
      <c r="G16" s="56">
        <f>C16*E16</f>
        <v>11500</v>
      </c>
      <c r="H16" s="56">
        <f>C16*F16</f>
        <v>70000</v>
      </c>
    </row>
    <row r="17" spans="1:8" ht="16.5">
      <c r="A17" s="17"/>
      <c r="B17" s="76"/>
      <c r="C17" s="57"/>
      <c r="D17" s="26"/>
      <c r="E17" s="56"/>
      <c r="F17" s="56"/>
      <c r="G17" s="56"/>
      <c r="H17" s="56"/>
    </row>
    <row r="18" spans="1:8" s="53" customFormat="1" ht="16.5">
      <c r="A18" s="12" t="s">
        <v>14</v>
      </c>
      <c r="B18" s="52" t="s">
        <v>1</v>
      </c>
      <c r="C18" s="57"/>
      <c r="D18" s="26"/>
      <c r="E18" s="56"/>
      <c r="F18" s="56"/>
      <c r="G18" s="56"/>
      <c r="H18" s="56"/>
    </row>
    <row r="19" spans="1:8" ht="16.5">
      <c r="A19" s="54" t="s">
        <v>4</v>
      </c>
      <c r="B19" s="11" t="s">
        <v>108</v>
      </c>
      <c r="C19" s="57">
        <v>13</v>
      </c>
      <c r="D19" s="26" t="s">
        <v>26</v>
      </c>
      <c r="E19" s="56">
        <v>2710</v>
      </c>
      <c r="F19" s="56">
        <v>2800</v>
      </c>
      <c r="G19" s="56">
        <f aca="true" t="shared" si="2" ref="G19:G27">C19*E19</f>
        <v>35230</v>
      </c>
      <c r="H19" s="56">
        <f aca="true" t="shared" si="3" ref="H19:H27">C19*F19</f>
        <v>36400</v>
      </c>
    </row>
    <row r="20" spans="1:8" ht="16.5">
      <c r="A20" s="54" t="s">
        <v>43</v>
      </c>
      <c r="B20" s="11" t="s">
        <v>109</v>
      </c>
      <c r="C20" s="57">
        <v>2</v>
      </c>
      <c r="D20" s="26" t="s">
        <v>26</v>
      </c>
      <c r="E20" s="56">
        <v>2128</v>
      </c>
      <c r="F20" s="56">
        <v>2800</v>
      </c>
      <c r="G20" s="56">
        <f t="shared" si="2"/>
        <v>4256</v>
      </c>
      <c r="H20" s="56">
        <f t="shared" si="3"/>
        <v>5600</v>
      </c>
    </row>
    <row r="21" spans="1:8" ht="16.5">
      <c r="A21" s="54" t="s">
        <v>44</v>
      </c>
      <c r="B21" s="11" t="s">
        <v>110</v>
      </c>
      <c r="C21" s="57">
        <v>9</v>
      </c>
      <c r="D21" s="26" t="s">
        <v>26</v>
      </c>
      <c r="E21" s="56">
        <v>2000</v>
      </c>
      <c r="F21" s="56">
        <v>2800</v>
      </c>
      <c r="G21" s="56">
        <f t="shared" si="2"/>
        <v>18000</v>
      </c>
      <c r="H21" s="56">
        <f t="shared" si="3"/>
        <v>25200</v>
      </c>
    </row>
    <row r="22" spans="1:8" s="70" customFormat="1" ht="16.5">
      <c r="A22" s="54" t="s">
        <v>45</v>
      </c>
      <c r="B22" s="64" t="s">
        <v>111</v>
      </c>
      <c r="C22" s="58">
        <v>2</v>
      </c>
      <c r="D22" s="26" t="s">
        <v>26</v>
      </c>
      <c r="E22" s="73">
        <v>30000</v>
      </c>
      <c r="F22" s="73">
        <v>6150</v>
      </c>
      <c r="G22" s="73">
        <f t="shared" si="2"/>
        <v>60000</v>
      </c>
      <c r="H22" s="73">
        <f t="shared" si="3"/>
        <v>12300</v>
      </c>
    </row>
    <row r="23" spans="1:8" s="70" customFormat="1" ht="16.5">
      <c r="A23" s="54" t="s">
        <v>59</v>
      </c>
      <c r="B23" s="64" t="s">
        <v>112</v>
      </c>
      <c r="C23" s="58">
        <v>1</v>
      </c>
      <c r="D23" s="26" t="s">
        <v>26</v>
      </c>
      <c r="E23" s="73">
        <v>3250</v>
      </c>
      <c r="F23" s="73">
        <v>6150</v>
      </c>
      <c r="G23" s="73">
        <f t="shared" si="2"/>
        <v>3250</v>
      </c>
      <c r="H23" s="73">
        <f t="shared" si="3"/>
        <v>6150</v>
      </c>
    </row>
    <row r="24" spans="1:8" s="70" customFormat="1" ht="16.5">
      <c r="A24" s="54" t="s">
        <v>60</v>
      </c>
      <c r="B24" s="64" t="s">
        <v>89</v>
      </c>
      <c r="C24" s="58">
        <v>6</v>
      </c>
      <c r="D24" s="26" t="s">
        <v>26</v>
      </c>
      <c r="E24" s="73">
        <v>2500</v>
      </c>
      <c r="F24" s="73">
        <v>2800</v>
      </c>
      <c r="G24" s="73">
        <f t="shared" si="2"/>
        <v>15000</v>
      </c>
      <c r="H24" s="73">
        <f t="shared" si="3"/>
        <v>16800</v>
      </c>
    </row>
    <row r="25" spans="1:8" s="70" customFormat="1" ht="16.5">
      <c r="A25" s="54" t="s">
        <v>61</v>
      </c>
      <c r="B25" s="64" t="s">
        <v>90</v>
      </c>
      <c r="C25" s="58">
        <v>20</v>
      </c>
      <c r="D25" s="26" t="s">
        <v>26</v>
      </c>
      <c r="E25" s="73">
        <v>5000</v>
      </c>
      <c r="F25" s="73">
        <v>2800</v>
      </c>
      <c r="G25" s="73">
        <f t="shared" si="2"/>
        <v>100000</v>
      </c>
      <c r="H25" s="73">
        <f t="shared" si="3"/>
        <v>56000</v>
      </c>
    </row>
    <row r="26" spans="1:8" ht="33">
      <c r="A26" s="54" t="s">
        <v>83</v>
      </c>
      <c r="B26" s="11" t="s">
        <v>113</v>
      </c>
      <c r="C26" s="57">
        <v>8</v>
      </c>
      <c r="D26" s="26" t="s">
        <v>5</v>
      </c>
      <c r="E26" s="56">
        <v>5500</v>
      </c>
      <c r="F26" s="56">
        <v>3300</v>
      </c>
      <c r="G26" s="56">
        <f t="shared" si="2"/>
        <v>44000</v>
      </c>
      <c r="H26" s="56">
        <f t="shared" si="3"/>
        <v>26400</v>
      </c>
    </row>
    <row r="27" spans="1:8" ht="16.5">
      <c r="A27" s="54" t="s">
        <v>84</v>
      </c>
      <c r="B27" s="11" t="s">
        <v>49</v>
      </c>
      <c r="C27" s="57">
        <v>1</v>
      </c>
      <c r="D27" s="26" t="s">
        <v>5</v>
      </c>
      <c r="E27" s="56">
        <v>180000</v>
      </c>
      <c r="F27" s="56">
        <v>0</v>
      </c>
      <c r="G27" s="56">
        <f t="shared" si="2"/>
        <v>180000</v>
      </c>
      <c r="H27" s="56">
        <f t="shared" si="3"/>
        <v>0</v>
      </c>
    </row>
    <row r="28" spans="1:8" ht="16.5">
      <c r="A28" s="54"/>
      <c r="B28" s="11"/>
      <c r="C28" s="57"/>
      <c r="D28" s="26"/>
      <c r="E28" s="56"/>
      <c r="F28" s="56"/>
      <c r="G28" s="56"/>
      <c r="H28" s="56"/>
    </row>
    <row r="29" spans="1:8" ht="16.5">
      <c r="A29" s="54" t="s">
        <v>15</v>
      </c>
      <c r="B29" s="11" t="s">
        <v>56</v>
      </c>
      <c r="C29" s="57"/>
      <c r="D29" s="26"/>
      <c r="E29" s="56"/>
      <c r="F29" s="56"/>
      <c r="G29" s="56"/>
      <c r="H29" s="56"/>
    </row>
    <row r="30" spans="1:8" ht="33">
      <c r="A30" s="54" t="s">
        <v>3</v>
      </c>
      <c r="B30" s="11" t="s">
        <v>114</v>
      </c>
      <c r="C30" s="57">
        <v>1</v>
      </c>
      <c r="D30" s="26" t="s">
        <v>26</v>
      </c>
      <c r="E30" s="56">
        <v>450000</v>
      </c>
      <c r="F30" s="56">
        <v>250000</v>
      </c>
      <c r="G30" s="56">
        <f>C30*E30</f>
        <v>450000</v>
      </c>
      <c r="H30" s="56">
        <f>C30*F30</f>
        <v>250000</v>
      </c>
    </row>
    <row r="31" spans="1:8" ht="33">
      <c r="A31" s="54" t="s">
        <v>53</v>
      </c>
      <c r="B31" s="11" t="s">
        <v>115</v>
      </c>
      <c r="C31" s="57">
        <v>1</v>
      </c>
      <c r="D31" s="26" t="s">
        <v>26</v>
      </c>
      <c r="E31" s="56">
        <v>250000</v>
      </c>
      <c r="F31" s="56">
        <v>120000</v>
      </c>
      <c r="G31" s="56">
        <f>C31*E31</f>
        <v>250000</v>
      </c>
      <c r="H31" s="56">
        <f>C31*F31</f>
        <v>120000</v>
      </c>
    </row>
    <row r="32" spans="1:8" ht="16.5">
      <c r="A32" s="54"/>
      <c r="B32" s="18"/>
      <c r="C32" s="57"/>
      <c r="D32" s="26"/>
      <c r="E32" s="56"/>
      <c r="F32" s="56"/>
      <c r="G32" s="56"/>
      <c r="H32" s="56"/>
    </row>
    <row r="33" spans="1:8" s="70" customFormat="1" ht="16.5">
      <c r="A33" s="103"/>
      <c r="B33" s="104" t="s">
        <v>9</v>
      </c>
      <c r="C33" s="58"/>
      <c r="D33" s="72"/>
      <c r="E33" s="58"/>
      <c r="F33" s="58"/>
      <c r="G33" s="93">
        <f>SUM(G4:G31)</f>
        <v>3000366</v>
      </c>
      <c r="H33" s="93">
        <f>SUM(H4:H31)</f>
        <v>2281150</v>
      </c>
    </row>
    <row r="34" spans="1:8" ht="16.5">
      <c r="A34" s="17"/>
      <c r="B34" s="18"/>
      <c r="C34" s="57"/>
      <c r="D34" s="26"/>
      <c r="E34" s="57"/>
      <c r="F34" s="57"/>
      <c r="G34" s="57"/>
      <c r="H34" s="57"/>
    </row>
    <row r="35" spans="1:8" ht="16.5">
      <c r="A35" s="17"/>
      <c r="B35" s="18"/>
      <c r="C35" s="57"/>
      <c r="D35" s="26"/>
      <c r="E35" s="57"/>
      <c r="F35" s="57"/>
      <c r="G35" s="57"/>
      <c r="H35" s="57"/>
    </row>
    <row r="36" spans="1:8" ht="16.5">
      <c r="A36" s="17"/>
      <c r="B36" s="18"/>
      <c r="C36" s="57"/>
      <c r="D36" s="26"/>
      <c r="E36" s="57"/>
      <c r="F36" s="57"/>
      <c r="G36" s="57"/>
      <c r="H36" s="57"/>
    </row>
    <row r="37" spans="1:8" ht="16.5">
      <c r="A37" s="17"/>
      <c r="B37" s="18"/>
      <c r="C37" s="57"/>
      <c r="D37" s="26"/>
      <c r="E37" s="57"/>
      <c r="F37" s="57"/>
      <c r="G37" s="57"/>
      <c r="H37" s="57"/>
    </row>
    <row r="38" spans="1:8" ht="16.5">
      <c r="A38" s="17"/>
      <c r="B38" s="18"/>
      <c r="C38" s="57"/>
      <c r="D38" s="26"/>
      <c r="E38" s="57"/>
      <c r="F38" s="57"/>
      <c r="G38" s="57"/>
      <c r="H38" s="57"/>
    </row>
    <row r="39" spans="1:8" ht="16.5">
      <c r="A39" s="21"/>
      <c r="B39" s="18"/>
      <c r="C39" s="59"/>
      <c r="D39" s="59"/>
      <c r="E39" s="59"/>
      <c r="F39" s="59"/>
      <c r="G39" s="59"/>
      <c r="H39" s="59"/>
    </row>
    <row r="40" spans="1:8" ht="16.5">
      <c r="A40" s="17"/>
      <c r="B40" s="18"/>
      <c r="C40" s="19"/>
      <c r="D40" s="20"/>
      <c r="E40" s="19"/>
      <c r="F40" s="19"/>
      <c r="G40" s="19"/>
      <c r="H40" s="19"/>
    </row>
    <row r="41" spans="1:8" ht="16.5">
      <c r="A41" s="21"/>
      <c r="B41" s="18"/>
      <c r="C41" s="22"/>
      <c r="D41" s="22"/>
      <c r="E41" s="22"/>
      <c r="F41" s="22"/>
      <c r="G41" s="22"/>
      <c r="H41" s="22"/>
    </row>
    <row r="42" spans="1:8" ht="16.5">
      <c r="A42" s="23"/>
      <c r="B42" s="18"/>
      <c r="C42" s="22"/>
      <c r="D42" s="25"/>
      <c r="E42" s="24"/>
      <c r="F42" s="24"/>
      <c r="G42" s="24"/>
      <c r="H42" s="24"/>
    </row>
    <row r="43" spans="1:8" ht="16.5">
      <c r="A43" s="17"/>
      <c r="B43" s="18"/>
      <c r="C43" s="19"/>
      <c r="D43" s="20"/>
      <c r="E43" s="19"/>
      <c r="F43" s="19"/>
      <c r="G43" s="19"/>
      <c r="H43" s="19"/>
    </row>
    <row r="44" spans="1:8" ht="16.5">
      <c r="A44" s="17"/>
      <c r="B44" s="18"/>
      <c r="C44" s="19"/>
      <c r="D44" s="20"/>
      <c r="E44" s="19"/>
      <c r="F44" s="19"/>
      <c r="G44" s="19"/>
      <c r="H44" s="19"/>
    </row>
    <row r="45" spans="1:8" ht="16.5">
      <c r="A45" s="17"/>
      <c r="B45" s="18"/>
      <c r="C45" s="19"/>
      <c r="D45" s="20"/>
      <c r="E45" s="19"/>
      <c r="F45" s="19"/>
      <c r="G45" s="19"/>
      <c r="H45" s="19"/>
    </row>
    <row r="46" spans="1:8" ht="16.5">
      <c r="A46" s="17"/>
      <c r="B46" s="18"/>
      <c r="C46" s="19"/>
      <c r="D46" s="20"/>
      <c r="E46" s="19"/>
      <c r="F46" s="19"/>
      <c r="G46" s="19"/>
      <c r="H46" s="19"/>
    </row>
    <row r="47" spans="1:8" ht="16.5">
      <c r="A47" s="17"/>
      <c r="B47" s="18"/>
      <c r="C47" s="19"/>
      <c r="D47" s="20"/>
      <c r="E47" s="19"/>
      <c r="F47" s="19"/>
      <c r="G47" s="19"/>
      <c r="H47" s="19"/>
    </row>
    <row r="48" spans="1:8" ht="16.5">
      <c r="A48" s="17"/>
      <c r="B48" s="18"/>
      <c r="C48" s="19"/>
      <c r="D48" s="20"/>
      <c r="E48" s="19"/>
      <c r="F48" s="19"/>
      <c r="G48" s="19"/>
      <c r="H48" s="19"/>
    </row>
    <row r="49" spans="1:8" ht="16.5">
      <c r="A49" s="17"/>
      <c r="B49" s="18"/>
      <c r="C49" s="19"/>
      <c r="D49" s="20"/>
      <c r="E49" s="19"/>
      <c r="F49" s="19"/>
      <c r="G49" s="19"/>
      <c r="H49" s="19"/>
    </row>
    <row r="50" spans="1:8" ht="16.5">
      <c r="A50" s="17"/>
      <c r="B50" s="18"/>
      <c r="C50" s="19"/>
      <c r="D50" s="20"/>
      <c r="E50" s="19"/>
      <c r="F50" s="19"/>
      <c r="G50" s="19"/>
      <c r="H50" s="19"/>
    </row>
    <row r="51" spans="1:8" ht="16.5">
      <c r="A51" s="17"/>
      <c r="B51" s="18"/>
      <c r="C51" s="19"/>
      <c r="D51" s="20"/>
      <c r="E51" s="19"/>
      <c r="F51" s="19"/>
      <c r="G51" s="19"/>
      <c r="H51" s="19"/>
    </row>
    <row r="52" spans="1:8" ht="16.5">
      <c r="A52" s="17"/>
      <c r="B52" s="18"/>
      <c r="C52" s="19"/>
      <c r="D52" s="20"/>
      <c r="E52" s="19"/>
      <c r="F52" s="19"/>
      <c r="G52" s="19"/>
      <c r="H52" s="19"/>
    </row>
    <row r="53" spans="1:8" ht="16.5">
      <c r="A53" s="17"/>
      <c r="B53" s="18"/>
      <c r="C53" s="19"/>
      <c r="D53" s="20"/>
      <c r="E53" s="19"/>
      <c r="F53" s="19"/>
      <c r="G53" s="19"/>
      <c r="H53" s="19"/>
    </row>
    <row r="54" spans="1:8" ht="16.5">
      <c r="A54" s="17"/>
      <c r="B54" s="18"/>
      <c r="C54" s="55"/>
      <c r="D54" s="20"/>
      <c r="E54" s="19"/>
      <c r="F54" s="19"/>
      <c r="G54" s="19"/>
      <c r="H54" s="19"/>
    </row>
    <row r="55" spans="1:8" ht="16.5">
      <c r="A55" s="17"/>
      <c r="B55" s="18"/>
      <c r="C55" s="19"/>
      <c r="D55" s="20"/>
      <c r="E55" s="19"/>
      <c r="F55" s="19"/>
      <c r="G55" s="19"/>
      <c r="H55" s="19"/>
    </row>
    <row r="56" spans="1:8" ht="16.5">
      <c r="A56" s="17"/>
      <c r="B56" s="18"/>
      <c r="C56" s="19"/>
      <c r="D56" s="20"/>
      <c r="E56" s="19"/>
      <c r="F56" s="19"/>
      <c r="G56" s="19"/>
      <c r="H56" s="19"/>
    </row>
    <row r="57" spans="1:8" ht="16.5">
      <c r="A57" s="17"/>
      <c r="B57" s="11"/>
      <c r="C57" s="19"/>
      <c r="D57" s="20"/>
      <c r="E57" s="19"/>
      <c r="F57" s="19"/>
      <c r="G57" s="19"/>
      <c r="H57" s="19"/>
    </row>
    <row r="58" spans="1:8" ht="16.5">
      <c r="A58" s="17"/>
      <c r="B58" s="18"/>
      <c r="C58" s="19"/>
      <c r="D58" s="20"/>
      <c r="E58" s="19"/>
      <c r="F58" s="19"/>
      <c r="G58" s="19"/>
      <c r="H58" s="19"/>
    </row>
    <row r="59" spans="1:8" ht="37.5" customHeight="1">
      <c r="A59" s="17"/>
      <c r="B59" s="11"/>
      <c r="C59" s="19"/>
      <c r="D59" s="20"/>
      <c r="E59" s="19"/>
      <c r="F59" s="19"/>
      <c r="G59" s="19"/>
      <c r="H59" s="19"/>
    </row>
    <row r="60" spans="1:8" ht="16.5">
      <c r="A60" s="17"/>
      <c r="B60" s="18"/>
      <c r="C60" s="19"/>
      <c r="D60" s="20"/>
      <c r="E60" s="19"/>
      <c r="F60" s="19"/>
      <c r="G60" s="19"/>
      <c r="H60" s="19"/>
    </row>
    <row r="61" spans="1:8" ht="16.5">
      <c r="A61" s="17"/>
      <c r="B61" s="18"/>
      <c r="C61" s="19"/>
      <c r="D61" s="20"/>
      <c r="E61" s="19"/>
      <c r="F61" s="19"/>
      <c r="G61" s="19"/>
      <c r="H61" s="19"/>
    </row>
    <row r="62" spans="1:8" ht="16.5">
      <c r="A62" s="17"/>
      <c r="B62" s="18"/>
      <c r="C62" s="19"/>
      <c r="D62" s="20"/>
      <c r="E62" s="19"/>
      <c r="F62" s="19"/>
      <c r="G62" s="19"/>
      <c r="H62" s="19"/>
    </row>
    <row r="63" spans="1:8" ht="84" customHeight="1">
      <c r="A63" s="17"/>
      <c r="B63" s="26"/>
      <c r="C63" s="19"/>
      <c r="D63" s="20"/>
      <c r="E63" s="19"/>
      <c r="F63" s="19"/>
      <c r="G63" s="19"/>
      <c r="H63" s="19"/>
    </row>
    <row r="64" spans="1:8" ht="16.5">
      <c r="A64" s="17"/>
      <c r="B64" s="18"/>
      <c r="C64" s="19"/>
      <c r="D64" s="20"/>
      <c r="E64" s="19"/>
      <c r="F64" s="19"/>
      <c r="G64" s="19"/>
      <c r="H64" s="19"/>
    </row>
    <row r="65" spans="1:8" ht="16.5">
      <c r="A65" s="17"/>
      <c r="B65" s="18"/>
      <c r="C65" s="19"/>
      <c r="D65" s="20"/>
      <c r="E65" s="19"/>
      <c r="F65" s="19"/>
      <c r="G65" s="19"/>
      <c r="H65" s="19"/>
    </row>
    <row r="66" spans="1:8" ht="60.75" customHeight="1">
      <c r="A66" s="17"/>
      <c r="B66" s="11"/>
      <c r="C66" s="19"/>
      <c r="D66" s="20"/>
      <c r="E66" s="19"/>
      <c r="F66" s="19"/>
      <c r="G66" s="19"/>
      <c r="H66" s="19"/>
    </row>
    <row r="67" spans="1:8" ht="16.5">
      <c r="A67" s="17"/>
      <c r="B67" s="18"/>
      <c r="C67" s="19"/>
      <c r="D67" s="20"/>
      <c r="E67" s="19"/>
      <c r="F67" s="19"/>
      <c r="G67" s="19"/>
      <c r="H67" s="19"/>
    </row>
  </sheetData>
  <sheetProtection/>
  <mergeCells count="6">
    <mergeCell ref="E1:F1"/>
    <mergeCell ref="G1:H1"/>
    <mergeCell ref="B1:B2"/>
    <mergeCell ref="A1:A2"/>
    <mergeCell ref="C1:C2"/>
    <mergeCell ref="D1:D2"/>
  </mergeCells>
  <printOptions gridLines="1"/>
  <pageMargins left="0.5118110236220472" right="0.2362204724409449" top="0.7480314960629921" bottom="0.6692913385826772" header="0.31496062992125984" footer="0.31496062992125984"/>
  <pageSetup horizontalDpi="600" verticalDpi="600" orientation="portrait" paperSize="9" scale="62" r:id="rId1"/>
  <headerFooter alignWithMargins="0">
    <oddFooter>&amp;C&amp;P. oldal&amp;RNT_Táncsics_230330_villamos_anyag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1"/>
  <sheetViews>
    <sheetView view="pageLayout" zoomScale="202" zoomScaleSheetLayoutView="100" zoomScalePageLayoutView="202" workbookViewId="0" topLeftCell="C1">
      <selection activeCell="G12" sqref="G12"/>
    </sheetView>
  </sheetViews>
  <sheetFormatPr defaultColWidth="8.796875" defaultRowHeight="15"/>
  <cols>
    <col min="1" max="1" width="8.3984375" style="67" bestFit="1" customWidth="1"/>
    <col min="2" max="2" width="8.3984375" style="67" customWidth="1"/>
    <col min="3" max="3" width="47.8984375" style="28" customWidth="1"/>
    <col min="4" max="4" width="8.5" style="29" customWidth="1"/>
    <col min="5" max="5" width="7.3984375" style="68" bestFit="1" customWidth="1"/>
    <col min="6" max="7" width="9.8984375" style="29" bestFit="1" customWidth="1"/>
    <col min="8" max="9" width="9.8984375" style="68" bestFit="1" customWidth="1"/>
  </cols>
  <sheetData>
    <row r="1" spans="1:72" s="4" customFormat="1" ht="16.5" customHeight="1">
      <c r="A1" s="133" t="s">
        <v>29</v>
      </c>
      <c r="B1" s="85"/>
      <c r="C1" s="131" t="s">
        <v>25</v>
      </c>
      <c r="D1" s="135" t="s">
        <v>38</v>
      </c>
      <c r="E1" s="138" t="s">
        <v>39</v>
      </c>
      <c r="F1" s="129" t="s">
        <v>20</v>
      </c>
      <c r="G1" s="129"/>
      <c r="H1" s="129" t="s">
        <v>21</v>
      </c>
      <c r="I1" s="1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2" customFormat="1" ht="17.25" thickBot="1">
      <c r="A2" s="134"/>
      <c r="B2" s="86"/>
      <c r="C2" s="132"/>
      <c r="D2" s="132"/>
      <c r="E2" s="139"/>
      <c r="F2" s="74" t="s">
        <v>18</v>
      </c>
      <c r="G2" s="74" t="s">
        <v>19</v>
      </c>
      <c r="H2" s="77" t="s">
        <v>18</v>
      </c>
      <c r="I2" s="78" t="s">
        <v>19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9" s="70" customFormat="1" ht="16.5">
      <c r="A3" s="101" t="s">
        <v>12</v>
      </c>
      <c r="B3" s="101"/>
      <c r="C3" s="113" t="s">
        <v>47</v>
      </c>
      <c r="D3" s="59"/>
      <c r="E3" s="100"/>
      <c r="F3" s="59"/>
      <c r="G3" s="59"/>
      <c r="H3" s="100"/>
      <c r="I3" s="100"/>
    </row>
    <row r="4" spans="1:9" ht="16.5">
      <c r="A4" s="67" t="s">
        <v>16</v>
      </c>
      <c r="C4" s="79"/>
      <c r="D4" s="80"/>
      <c r="F4" s="56"/>
      <c r="G4" s="56"/>
      <c r="H4" s="69"/>
      <c r="I4" s="69"/>
    </row>
    <row r="5" spans="1:9" ht="16.5">
      <c r="A5" s="67" t="s">
        <v>30</v>
      </c>
      <c r="B5" s="87"/>
      <c r="C5" s="114" t="s">
        <v>94</v>
      </c>
      <c r="D5" s="89">
        <v>9</v>
      </c>
      <c r="E5" s="61" t="s">
        <v>26</v>
      </c>
      <c r="F5" s="56">
        <v>3530</v>
      </c>
      <c r="G5" s="56">
        <v>15000</v>
      </c>
      <c r="H5" s="69">
        <f>D5*F5</f>
        <v>31770</v>
      </c>
      <c r="I5" s="69">
        <f>D5*G5</f>
        <v>135000</v>
      </c>
    </row>
    <row r="6" spans="2:9" ht="16.5">
      <c r="B6" s="87"/>
      <c r="C6" s="112"/>
      <c r="D6" s="89"/>
      <c r="E6" s="61"/>
      <c r="F6" s="56"/>
      <c r="G6" s="56"/>
      <c r="H6" s="69"/>
      <c r="I6" s="69"/>
    </row>
    <row r="7" spans="1:9" ht="16.5">
      <c r="A7" s="67" t="s">
        <v>31</v>
      </c>
      <c r="B7" s="87"/>
      <c r="C7" s="114" t="s">
        <v>95</v>
      </c>
      <c r="D7" s="90">
        <v>21</v>
      </c>
      <c r="E7" s="61" t="s">
        <v>26</v>
      </c>
      <c r="F7" s="56">
        <v>15554</v>
      </c>
      <c r="G7" s="56">
        <v>15000</v>
      </c>
      <c r="H7" s="69">
        <f>D7*F7</f>
        <v>326634</v>
      </c>
      <c r="I7" s="69">
        <f>D7*G7</f>
        <v>315000</v>
      </c>
    </row>
    <row r="8" spans="2:9" ht="16.5">
      <c r="B8" s="87"/>
      <c r="C8" s="111"/>
      <c r="D8" s="89"/>
      <c r="E8" s="61"/>
      <c r="F8" s="56"/>
      <c r="G8" s="56"/>
      <c r="H8" s="69"/>
      <c r="I8" s="69"/>
    </row>
    <row r="9" spans="1:9" ht="16.5">
      <c r="A9" s="67" t="s">
        <v>32</v>
      </c>
      <c r="B9" s="87"/>
      <c r="C9" s="114" t="s">
        <v>96</v>
      </c>
      <c r="D9" s="90">
        <v>12</v>
      </c>
      <c r="E9" s="61" t="s">
        <v>26</v>
      </c>
      <c r="F9" s="56">
        <v>4665</v>
      </c>
      <c r="G9" s="56">
        <v>15000</v>
      </c>
      <c r="H9" s="69">
        <f>D9*F9</f>
        <v>55980</v>
      </c>
      <c r="I9" s="69">
        <f>D9*G9</f>
        <v>180000</v>
      </c>
    </row>
    <row r="10" spans="2:9" ht="16.5">
      <c r="B10" s="87"/>
      <c r="C10" s="116"/>
      <c r="D10" s="90"/>
      <c r="E10" s="61"/>
      <c r="F10" s="56"/>
      <c r="G10" s="56"/>
      <c r="H10" s="69"/>
      <c r="I10" s="69"/>
    </row>
    <row r="11" spans="1:9" ht="16.5">
      <c r="A11" s="67" t="s">
        <v>33</v>
      </c>
      <c r="B11" s="87"/>
      <c r="C11" s="114" t="s">
        <v>97</v>
      </c>
      <c r="D11" s="90">
        <v>13</v>
      </c>
      <c r="E11" s="61" t="s">
        <v>26</v>
      </c>
      <c r="F11" s="56">
        <v>8446</v>
      </c>
      <c r="G11" s="56">
        <v>15000</v>
      </c>
      <c r="H11" s="69">
        <f>D11*F11</f>
        <v>109798</v>
      </c>
      <c r="I11" s="69">
        <f>D11*G11</f>
        <v>195000</v>
      </c>
    </row>
    <row r="12" spans="2:9" ht="16.5">
      <c r="B12" s="87"/>
      <c r="C12" s="116"/>
      <c r="D12" s="90"/>
      <c r="E12" s="61"/>
      <c r="F12" s="56"/>
      <c r="G12" s="56"/>
      <c r="H12" s="69"/>
      <c r="I12" s="69"/>
    </row>
    <row r="13" spans="1:9" ht="16.5">
      <c r="A13" s="67" t="s">
        <v>34</v>
      </c>
      <c r="B13" s="87"/>
      <c r="C13" s="116" t="s">
        <v>98</v>
      </c>
      <c r="D13" s="90">
        <v>6</v>
      </c>
      <c r="E13" s="61" t="s">
        <v>26</v>
      </c>
      <c r="F13" s="56">
        <v>6000</v>
      </c>
      <c r="G13" s="56">
        <v>18000</v>
      </c>
      <c r="H13" s="69">
        <f>D13*F13</f>
        <v>36000</v>
      </c>
      <c r="I13" s="69">
        <f>D13*G13</f>
        <v>108000</v>
      </c>
    </row>
    <row r="14" spans="2:9" ht="16.5">
      <c r="B14" s="87"/>
      <c r="C14" s="116"/>
      <c r="D14" s="90"/>
      <c r="E14" s="61"/>
      <c r="F14" s="56"/>
      <c r="G14" s="56"/>
      <c r="H14" s="69"/>
      <c r="I14" s="69"/>
    </row>
    <row r="15" spans="1:9" s="66" customFormat="1" ht="30">
      <c r="A15" s="67" t="s">
        <v>102</v>
      </c>
      <c r="B15" s="87" t="s">
        <v>91</v>
      </c>
      <c r="C15" s="115" t="s">
        <v>99</v>
      </c>
      <c r="D15" s="89">
        <v>8</v>
      </c>
      <c r="E15" s="61" t="s">
        <v>26</v>
      </c>
      <c r="F15" s="56">
        <v>20000</v>
      </c>
      <c r="G15" s="56">
        <v>6500</v>
      </c>
      <c r="H15" s="69">
        <f>D15*F15</f>
        <v>160000</v>
      </c>
      <c r="I15" s="69">
        <f>D15*G15</f>
        <v>52000</v>
      </c>
    </row>
    <row r="16" spans="1:9" s="66" customFormat="1" ht="16.5">
      <c r="A16" s="67"/>
      <c r="B16" s="87"/>
      <c r="C16" s="115"/>
      <c r="D16" s="89"/>
      <c r="E16" s="61"/>
      <c r="F16" s="56"/>
      <c r="G16" s="56"/>
      <c r="H16" s="69"/>
      <c r="I16" s="69"/>
    </row>
    <row r="17" spans="1:9" ht="16.5">
      <c r="A17" s="67" t="s">
        <v>103</v>
      </c>
      <c r="B17" s="87" t="s">
        <v>116</v>
      </c>
      <c r="C17" s="88" t="s">
        <v>100</v>
      </c>
      <c r="D17" s="89">
        <v>5</v>
      </c>
      <c r="E17" s="61" t="s">
        <v>26</v>
      </c>
      <c r="F17" s="56">
        <v>27500</v>
      </c>
      <c r="G17" s="56">
        <v>15000</v>
      </c>
      <c r="H17" s="69">
        <f>D17*F17</f>
        <v>137500</v>
      </c>
      <c r="I17" s="69">
        <f>D17*G17</f>
        <v>75000</v>
      </c>
    </row>
    <row r="18" spans="2:9" ht="16.5">
      <c r="B18" s="87"/>
      <c r="C18" s="88"/>
      <c r="D18" s="89"/>
      <c r="E18" s="61"/>
      <c r="F18" s="56"/>
      <c r="G18" s="56"/>
      <c r="H18" s="69"/>
      <c r="I18" s="69"/>
    </row>
    <row r="19" spans="1:9" ht="16.5">
      <c r="A19" s="67" t="s">
        <v>104</v>
      </c>
      <c r="B19" s="87" t="s">
        <v>117</v>
      </c>
      <c r="C19" s="88" t="s">
        <v>101</v>
      </c>
      <c r="D19" s="89">
        <v>1</v>
      </c>
      <c r="E19" s="61" t="s">
        <v>26</v>
      </c>
      <c r="F19" s="56">
        <v>28000</v>
      </c>
      <c r="G19" s="56">
        <v>15000</v>
      </c>
      <c r="H19" s="69">
        <f>D19*F19</f>
        <v>28000</v>
      </c>
      <c r="I19" s="69">
        <f>D19*G19</f>
        <v>15000</v>
      </c>
    </row>
    <row r="20" spans="3:9" s="70" customFormat="1" ht="16.5">
      <c r="C20" s="98" t="s">
        <v>46</v>
      </c>
      <c r="D20" s="99"/>
      <c r="E20" s="100"/>
      <c r="F20" s="22"/>
      <c r="G20" s="22"/>
      <c r="H20" s="93">
        <f>SUM(H4:H19)</f>
        <v>885682</v>
      </c>
      <c r="I20" s="93">
        <f>SUM(I4:I19)</f>
        <v>1075000</v>
      </c>
    </row>
    <row r="21" spans="1:4" ht="16.5">
      <c r="A21" s="81"/>
      <c r="B21" s="81"/>
      <c r="C21" s="82"/>
      <c r="D21" s="83"/>
    </row>
  </sheetData>
  <sheetProtection/>
  <mergeCells count="6">
    <mergeCell ref="H1:I1"/>
    <mergeCell ref="C1:C2"/>
    <mergeCell ref="A1:A2"/>
    <mergeCell ref="D1:D2"/>
    <mergeCell ref="E1:E2"/>
    <mergeCell ref="F1:G1"/>
  </mergeCells>
  <printOptions gridLines="1"/>
  <pageMargins left="0.5118110236220472" right="0.2362204724409449" top="0.7480314960629921" bottom="0.6692913385826772" header="0.31496062992125984" footer="0.31496062992125984"/>
  <pageSetup horizontalDpi="600" verticalDpi="600" orientation="portrait" paperSize="9" scale="73" r:id="rId1"/>
  <headerFooter alignWithMargins="0">
    <oddFooter>&amp;C&amp;P. oldal&amp;RNT_Táncsics_230330_villamos_anyag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58"/>
  <sheetViews>
    <sheetView view="pageLayout" zoomScale="190" zoomScaleSheetLayoutView="100" zoomScalePageLayoutView="190" workbookViewId="0" topLeftCell="B2">
      <selection activeCell="F9" sqref="F9"/>
    </sheetView>
  </sheetViews>
  <sheetFormatPr defaultColWidth="8.796875" defaultRowHeight="15"/>
  <cols>
    <col min="1" max="1" width="7.09765625" style="27" customWidth="1"/>
    <col min="2" max="2" width="45.59765625" style="28" customWidth="1"/>
    <col min="3" max="3" width="8.5" style="29" customWidth="1"/>
    <col min="4" max="4" width="7.3984375" style="29" bestFit="1" customWidth="1"/>
    <col min="5" max="6" width="9" style="28" customWidth="1"/>
    <col min="7" max="7" width="9.19921875" style="28" customWidth="1"/>
    <col min="8" max="8" width="9.3984375" style="28" customWidth="1"/>
  </cols>
  <sheetData>
    <row r="1" spans="1:67" s="4" customFormat="1" ht="12.75" customHeight="1">
      <c r="A1" s="133" t="s">
        <v>29</v>
      </c>
      <c r="B1" s="131" t="s">
        <v>25</v>
      </c>
      <c r="C1" s="135" t="s">
        <v>38</v>
      </c>
      <c r="D1" s="136" t="s">
        <v>39</v>
      </c>
      <c r="E1" s="129" t="s">
        <v>20</v>
      </c>
      <c r="F1" s="129"/>
      <c r="G1" s="129" t="s">
        <v>21</v>
      </c>
      <c r="H1" s="1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s="2" customFormat="1" ht="17.25" thickBot="1">
      <c r="A2" s="134"/>
      <c r="B2" s="132"/>
      <c r="C2" s="132"/>
      <c r="D2" s="137"/>
      <c r="E2" s="74" t="s">
        <v>18</v>
      </c>
      <c r="F2" s="74" t="s">
        <v>19</v>
      </c>
      <c r="G2" s="74" t="s">
        <v>18</v>
      </c>
      <c r="H2" s="75" t="s">
        <v>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8" s="70" customFormat="1" ht="16.5">
      <c r="A3" s="91" t="s">
        <v>48</v>
      </c>
      <c r="B3" s="94" t="s">
        <v>81</v>
      </c>
      <c r="C3" s="95"/>
      <c r="D3" s="96"/>
      <c r="E3" s="97"/>
      <c r="F3" s="97"/>
      <c r="G3" s="97"/>
      <c r="H3" s="97"/>
    </row>
    <row r="4" spans="1:8" ht="16.5">
      <c r="A4" s="17"/>
      <c r="B4" s="52"/>
      <c r="C4" s="19"/>
      <c r="D4" s="20"/>
      <c r="E4" s="14"/>
      <c r="F4" s="14"/>
      <c r="G4" s="14"/>
      <c r="H4" s="14"/>
    </row>
    <row r="5" spans="1:8" ht="16.5">
      <c r="A5" s="17" t="s">
        <v>65</v>
      </c>
      <c r="B5" s="51" t="s">
        <v>72</v>
      </c>
      <c r="C5" s="57">
        <v>1</v>
      </c>
      <c r="D5" s="26" t="s">
        <v>5</v>
      </c>
      <c r="E5" s="56">
        <v>0</v>
      </c>
      <c r="F5" s="56">
        <v>150000</v>
      </c>
      <c r="G5" s="56">
        <f aca="true" t="shared" si="0" ref="G5:G10">C5*E5</f>
        <v>0</v>
      </c>
      <c r="H5" s="56">
        <f aca="true" t="shared" si="1" ref="H5:H10">C5*F5</f>
        <v>150000</v>
      </c>
    </row>
    <row r="6" spans="1:8" ht="16.5">
      <c r="A6" s="17" t="s">
        <v>66</v>
      </c>
      <c r="B6" s="51" t="s">
        <v>73</v>
      </c>
      <c r="C6" s="57">
        <v>1</v>
      </c>
      <c r="D6" s="26" t="s">
        <v>5</v>
      </c>
      <c r="E6" s="56">
        <v>0</v>
      </c>
      <c r="F6" s="56">
        <v>120000</v>
      </c>
      <c r="G6" s="56">
        <f t="shared" si="0"/>
        <v>0</v>
      </c>
      <c r="H6" s="56">
        <f t="shared" si="1"/>
        <v>120000</v>
      </c>
    </row>
    <row r="7" spans="1:8" ht="16.5">
      <c r="A7" s="17" t="s">
        <v>67</v>
      </c>
      <c r="B7" s="51" t="s">
        <v>63</v>
      </c>
      <c r="C7" s="57">
        <v>1</v>
      </c>
      <c r="D7" s="26" t="s">
        <v>5</v>
      </c>
      <c r="E7" s="56">
        <v>0</v>
      </c>
      <c r="F7" s="56">
        <v>150000</v>
      </c>
      <c r="G7" s="56">
        <f t="shared" si="0"/>
        <v>0</v>
      </c>
      <c r="H7" s="56">
        <f t="shared" si="1"/>
        <v>150000</v>
      </c>
    </row>
    <row r="8" spans="1:8" ht="16.5">
      <c r="A8" s="17" t="s">
        <v>68</v>
      </c>
      <c r="B8" s="51" t="s">
        <v>74</v>
      </c>
      <c r="C8" s="57">
        <v>1</v>
      </c>
      <c r="D8" s="26" t="s">
        <v>5</v>
      </c>
      <c r="E8" s="56">
        <v>0</v>
      </c>
      <c r="F8" s="56"/>
      <c r="G8" s="56">
        <f t="shared" si="0"/>
        <v>0</v>
      </c>
      <c r="H8" s="56">
        <f t="shared" si="1"/>
        <v>0</v>
      </c>
    </row>
    <row r="9" spans="1:8" ht="16.5">
      <c r="A9" s="17" t="s">
        <v>69</v>
      </c>
      <c r="B9" s="51" t="s">
        <v>62</v>
      </c>
      <c r="C9" s="57">
        <v>1</v>
      </c>
      <c r="D9" s="26" t="s">
        <v>5</v>
      </c>
      <c r="E9" s="56">
        <v>0</v>
      </c>
      <c r="F9" s="56"/>
      <c r="G9" s="56">
        <f t="shared" si="0"/>
        <v>0</v>
      </c>
      <c r="H9" s="56">
        <f t="shared" si="1"/>
        <v>0</v>
      </c>
    </row>
    <row r="10" spans="1:8" ht="16.5">
      <c r="A10" s="17" t="s">
        <v>70</v>
      </c>
      <c r="B10" s="52" t="s">
        <v>6</v>
      </c>
      <c r="C10" s="57">
        <v>1</v>
      </c>
      <c r="D10" s="26" t="s">
        <v>5</v>
      </c>
      <c r="E10" s="56">
        <v>0</v>
      </c>
      <c r="F10" s="56">
        <v>80000</v>
      </c>
      <c r="G10" s="56">
        <f t="shared" si="0"/>
        <v>0</v>
      </c>
      <c r="H10" s="56">
        <f t="shared" si="1"/>
        <v>80000</v>
      </c>
    </row>
    <row r="11" spans="1:8" ht="16.5">
      <c r="A11" s="17" t="s">
        <v>71</v>
      </c>
      <c r="B11" s="52" t="s">
        <v>82</v>
      </c>
      <c r="C11" s="57">
        <v>1</v>
      </c>
      <c r="D11" s="26" t="s">
        <v>5</v>
      </c>
      <c r="E11" s="56">
        <v>50000</v>
      </c>
      <c r="F11" s="56">
        <v>100000</v>
      </c>
      <c r="G11" s="56">
        <f>C11*E11</f>
        <v>50000</v>
      </c>
      <c r="H11" s="56">
        <f>C11*F11</f>
        <v>100000</v>
      </c>
    </row>
    <row r="12" spans="1:8" ht="16.5">
      <c r="A12" s="17"/>
      <c r="B12" s="52"/>
      <c r="C12" s="57"/>
      <c r="D12" s="26"/>
      <c r="E12" s="56"/>
      <c r="F12" s="56"/>
      <c r="G12" s="56"/>
      <c r="H12" s="56"/>
    </row>
    <row r="13" spans="1:8" s="70" customFormat="1" ht="16.5">
      <c r="A13" s="91"/>
      <c r="B13" s="92" t="s">
        <v>10</v>
      </c>
      <c r="C13" s="58"/>
      <c r="D13" s="72"/>
      <c r="E13" s="72"/>
      <c r="F13" s="72"/>
      <c r="G13" s="93">
        <f>SUM(G4:G12)</f>
        <v>50000</v>
      </c>
      <c r="H13" s="93">
        <f>SUM(H4:H12)</f>
        <v>600000</v>
      </c>
    </row>
    <row r="23" spans="1:4" ht="16.5">
      <c r="A23" s="84"/>
      <c r="B23" s="51"/>
      <c r="C23" s="52"/>
      <c r="D23" s="81"/>
    </row>
    <row r="24" spans="1:4" ht="16.5">
      <c r="A24" s="84"/>
      <c r="B24" s="52"/>
      <c r="C24" s="13"/>
      <c r="D24" s="81"/>
    </row>
    <row r="25" spans="1:4" ht="16.5">
      <c r="A25" s="84"/>
      <c r="B25" s="52"/>
      <c r="C25" s="13"/>
      <c r="D25" s="81"/>
    </row>
    <row r="26" spans="1:4" ht="16.5">
      <c r="A26" s="84"/>
      <c r="B26" s="51"/>
      <c r="C26" s="51"/>
      <c r="D26" s="81"/>
    </row>
    <row r="27" spans="1:4" ht="16.5">
      <c r="A27" s="84"/>
      <c r="B27" s="52"/>
      <c r="C27" s="13"/>
      <c r="D27" s="81"/>
    </row>
    <row r="28" spans="1:4" ht="16.5">
      <c r="A28" s="84"/>
      <c r="B28" s="52"/>
      <c r="C28" s="13"/>
      <c r="D28" s="81"/>
    </row>
    <row r="29" spans="1:4" ht="16.5">
      <c r="A29" s="84"/>
      <c r="B29" s="51"/>
      <c r="C29" s="51"/>
      <c r="D29" s="81"/>
    </row>
    <row r="30" spans="1:4" ht="16.5">
      <c r="A30" s="84"/>
      <c r="B30" s="52"/>
      <c r="C30" s="13"/>
      <c r="D30" s="81"/>
    </row>
    <row r="31" spans="1:4" ht="16.5">
      <c r="A31" s="84"/>
      <c r="B31" s="52"/>
      <c r="C31" s="13"/>
      <c r="D31" s="81"/>
    </row>
    <row r="32" spans="1:4" ht="16.5">
      <c r="A32" s="84"/>
      <c r="B32" s="52"/>
      <c r="C32" s="13"/>
      <c r="D32" s="81"/>
    </row>
    <row r="35" spans="1:4" ht="16.5">
      <c r="A35" s="84"/>
      <c r="B35" s="51"/>
      <c r="C35" s="52"/>
      <c r="D35" s="81"/>
    </row>
    <row r="36" spans="1:4" ht="16.5">
      <c r="A36" s="84"/>
      <c r="B36" s="52"/>
      <c r="C36" s="13"/>
      <c r="D36" s="81"/>
    </row>
    <row r="37" spans="1:4" ht="16.5">
      <c r="A37" s="84"/>
      <c r="B37" s="52"/>
      <c r="C37" s="13"/>
      <c r="D37" s="81"/>
    </row>
    <row r="38" spans="1:4" ht="16.5">
      <c r="A38" s="84"/>
      <c r="B38" s="52"/>
      <c r="C38" s="13"/>
      <c r="D38" s="81"/>
    </row>
    <row r="39" spans="1:4" ht="16.5">
      <c r="A39" s="84"/>
      <c r="B39" s="13"/>
      <c r="C39" s="13"/>
      <c r="D39" s="81"/>
    </row>
    <row r="40" spans="1:4" ht="16.5">
      <c r="A40" s="84"/>
      <c r="B40" s="52"/>
      <c r="C40" s="13"/>
      <c r="D40" s="81"/>
    </row>
    <row r="41" spans="1:4" ht="16.5">
      <c r="A41" s="84"/>
      <c r="B41" s="52"/>
      <c r="C41" s="13"/>
      <c r="D41" s="81"/>
    </row>
    <row r="42" spans="1:4" ht="16.5">
      <c r="A42" s="84"/>
      <c r="B42" s="140"/>
      <c r="C42" s="140"/>
      <c r="D42" s="81"/>
    </row>
    <row r="43" spans="1:4" ht="16.5">
      <c r="A43" s="84"/>
      <c r="B43" s="52"/>
      <c r="C43" s="13"/>
      <c r="D43" s="81"/>
    </row>
    <row r="44" spans="1:4" ht="16.5">
      <c r="A44" s="84"/>
      <c r="B44" s="52"/>
      <c r="C44" s="13"/>
      <c r="D44" s="81"/>
    </row>
    <row r="45" spans="1:4" ht="16.5">
      <c r="A45" s="84"/>
      <c r="B45" s="51"/>
      <c r="C45" s="52"/>
      <c r="D45" s="81"/>
    </row>
    <row r="46" spans="1:4" ht="16.5">
      <c r="A46" s="84"/>
      <c r="B46" s="52"/>
      <c r="C46" s="13"/>
      <c r="D46" s="81"/>
    </row>
    <row r="47" spans="1:4" ht="16.5">
      <c r="A47" s="84"/>
      <c r="B47" s="52"/>
      <c r="C47" s="13"/>
      <c r="D47" s="81"/>
    </row>
    <row r="48" spans="1:4" ht="16.5">
      <c r="A48" s="84"/>
      <c r="B48" s="51"/>
      <c r="C48" s="52"/>
      <c r="D48" s="81"/>
    </row>
    <row r="49" spans="1:4" ht="16.5">
      <c r="A49" s="84"/>
      <c r="B49" s="52"/>
      <c r="C49" s="13"/>
      <c r="D49" s="81"/>
    </row>
    <row r="50" spans="1:4" ht="16.5">
      <c r="A50" s="84"/>
      <c r="B50" s="52"/>
      <c r="C50" s="13"/>
      <c r="D50" s="81"/>
    </row>
    <row r="51" spans="1:4" ht="16.5">
      <c r="A51" s="84"/>
      <c r="B51" s="51"/>
      <c r="C51" s="52"/>
      <c r="D51" s="81"/>
    </row>
    <row r="52" spans="1:4" ht="16.5">
      <c r="A52" s="84"/>
      <c r="B52" s="52"/>
      <c r="C52" s="13"/>
      <c r="D52" s="81"/>
    </row>
    <row r="53" spans="1:4" ht="16.5">
      <c r="A53" s="84"/>
      <c r="B53" s="52"/>
      <c r="C53" s="13"/>
      <c r="D53" s="81"/>
    </row>
    <row r="54" spans="1:4" ht="16.5">
      <c r="A54" s="84"/>
      <c r="B54" s="51"/>
      <c r="C54" s="52"/>
      <c r="D54" s="81"/>
    </row>
    <row r="55" spans="1:4" ht="16.5">
      <c r="A55" s="84"/>
      <c r="B55" s="52"/>
      <c r="C55" s="13"/>
      <c r="D55" s="81"/>
    </row>
    <row r="56" spans="1:4" ht="16.5">
      <c r="A56" s="84"/>
      <c r="B56" s="52"/>
      <c r="C56" s="13"/>
      <c r="D56" s="81"/>
    </row>
    <row r="57" spans="1:4" ht="16.5">
      <c r="A57" s="84"/>
      <c r="B57" s="140"/>
      <c r="C57" s="140"/>
      <c r="D57" s="81"/>
    </row>
    <row r="58" spans="1:4" ht="16.5">
      <c r="A58" s="84"/>
      <c r="B58" s="52"/>
      <c r="C58" s="13"/>
      <c r="D58" s="81"/>
    </row>
  </sheetData>
  <sheetProtection/>
  <mergeCells count="8">
    <mergeCell ref="B42:C42"/>
    <mergeCell ref="B57:C57"/>
    <mergeCell ref="E1:F1"/>
    <mergeCell ref="G1:H1"/>
    <mergeCell ref="A1:A2"/>
    <mergeCell ref="B1:B2"/>
    <mergeCell ref="C1:C2"/>
    <mergeCell ref="D1:D2"/>
  </mergeCells>
  <printOptions gridLines="1"/>
  <pageMargins left="0.5511811023622047" right="0.2755905511811024" top="0.7480314960629921" bottom="0.5511811023622047" header="0.31496062992125984" footer="0.31496062992125984"/>
  <pageSetup horizontalDpi="600" verticalDpi="600" orientation="portrait" paperSize="9" scale="80" r:id="rId1"/>
  <headerFooter alignWithMargins="0">
    <oddFooter>&amp;C&amp;P. oldal&amp;RNT_Táncsics_230330_villamos_anyag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Jurics Jolán</dc:creator>
  <cp:keywords/>
  <dc:description/>
  <cp:lastModifiedBy>Kehrer</cp:lastModifiedBy>
  <cp:lastPrinted>2023-03-27T20:12:02Z</cp:lastPrinted>
  <dcterms:created xsi:type="dcterms:W3CDTF">1999-03-02T09:04:31Z</dcterms:created>
  <dcterms:modified xsi:type="dcterms:W3CDTF">2023-04-10T12:41:03Z</dcterms:modified>
  <cp:category/>
  <cp:version/>
  <cp:contentType/>
  <cp:contentStatus/>
</cp:coreProperties>
</file>